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Q:\_Connect\WORKSETS\FDOT\44529913201\drainage\"/>
    </mc:Choice>
  </mc:AlternateContent>
  <xr:revisionPtr revIDLastSave="0" documentId="13_ncr:1_{881DD19A-0F04-47D5-8570-AC7CB704B42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lopes" sheetId="4" r:id="rId1"/>
    <sheet name="Ditche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3" l="1"/>
  <c r="D32" i="3"/>
  <c r="D33" i="3"/>
  <c r="D34" i="3"/>
  <c r="D35" i="3"/>
  <c r="D26" i="3"/>
  <c r="D27" i="3"/>
  <c r="G19" i="3"/>
  <c r="C20" i="3" s="1"/>
  <c r="D20" i="3" s="1"/>
  <c r="G47" i="3"/>
  <c r="C48" i="3" s="1"/>
  <c r="D49" i="3" s="1"/>
  <c r="D9" i="3"/>
  <c r="D10" i="3"/>
  <c r="D43" i="3"/>
  <c r="D42" i="3"/>
  <c r="D41" i="3"/>
  <c r="D40" i="3"/>
  <c r="D15" i="3"/>
  <c r="D14" i="3"/>
  <c r="D8" i="3"/>
  <c r="D4" i="3"/>
  <c r="D5" i="3"/>
  <c r="D6" i="3"/>
  <c r="D7" i="3"/>
  <c r="D3" i="3"/>
  <c r="C21" i="3" l="1"/>
  <c r="D48" i="3"/>
  <c r="D21" i="3" l="1"/>
  <c r="D22" i="3"/>
</calcChain>
</file>

<file path=xl/sharedStrings.xml><?xml version="1.0" encoding="utf-8"?>
<sst xmlns="http://schemas.openxmlformats.org/spreadsheetml/2006/main" count="69" uniqueCount="15">
  <si>
    <t>Station</t>
  </si>
  <si>
    <t>Slope</t>
  </si>
  <si>
    <t>to</t>
  </si>
  <si>
    <t>-</t>
  </si>
  <si>
    <t>1:3</t>
  </si>
  <si>
    <t>Side of CL</t>
  </si>
  <si>
    <t>LT</t>
  </si>
  <si>
    <t>Median</t>
  </si>
  <si>
    <t>Elevation</t>
  </si>
  <si>
    <t>1:6 to Ditch Bottom (This should match existing ditch)</t>
  </si>
  <si>
    <t>Tie Backslope to NB Shoulder</t>
  </si>
  <si>
    <t>Ditch Bottom</t>
  </si>
  <si>
    <t>Elevation at SEW for reference</t>
  </si>
  <si>
    <t>RT</t>
  </si>
  <si>
    <t>1:4 to Ditch Bottom-Tie to ROW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</si>
</sst>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###\+##.00"/>
    <numFmt numFmtId="165" formatCode="#\ \F\T"/>
  </numFmts>
  <fonts count="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</font>
    <font>
      <sz val="11"/>
      <color theme="0"/>
      <name val="Arial"/>
      <family val="2"/>
      <scheme val="minor"/>
    </font>
    <font>
      <sz val="11"/>
      <color theme="1"/>
      <name val="Arial"/>
      <family val="2"/>
      <scheme val="minor"/>
    </font>
    <font>
      <b/>
      <sz val="12"/>
      <color theme="0"/>
      <name val="Arial"/>
      <family val="2"/>
      <scheme val="major"/>
    </font>
    <font>
      <b/>
      <sz val="12"/>
      <color theme="0"/>
      <name val="Arial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2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5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5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5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1" applyProtection="0">
      <alignment horizontal="center" vertical="center" wrapText="1"/>
    </xf>
    <xf numFmtId="0" fontId="4" fillId="5" borderId="1" applyProtection="0">
      <alignment horizontal="center" vertical="center" wrapText="1"/>
    </xf>
    <xf numFmtId="9" fontId="3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20" fontId="1" fillId="0" borderId="0" xfId="0" quotePrefix="1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10" fontId="1" fillId="0" borderId="2" xfId="28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10" fontId="1" fillId="0" borderId="2" xfId="28" applyNumberFormat="1" applyFont="1" applyBorder="1" applyAlignment="1">
      <alignment horizontal="center" vertical="center"/>
    </xf>
    <xf numFmtId="10" fontId="1" fillId="0" borderId="0" xfId="28" applyNumberFormat="1" applyFont="1" applyBorder="1" applyAlignment="1">
      <alignment horizontal="center" vertical="center"/>
    </xf>
    <xf numFmtId="165" fontId="1" fillId="0" borderId="2" xfId="28" applyNumberFormat="1" applyFont="1" applyBorder="1" applyAlignment="1">
      <alignment horizontal="center"/>
    </xf>
    <xf numFmtId="165" fontId="1" fillId="0" borderId="0" xfId="28" applyNumberFormat="1" applyFont="1" applyBorder="1" applyAlignment="1">
      <alignment horizontal="center"/>
    </xf>
    <xf numFmtId="10" fontId="1" fillId="0" borderId="0" xfId="28" applyNumberFormat="1" applyFont="1" applyBorder="1" applyAlignment="1">
      <alignment horizontal="center"/>
    </xf>
    <xf numFmtId="0" fontId="1" fillId="28" borderId="2" xfId="0" applyFont="1" applyFill="1" applyBorder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64" fontId="1" fillId="29" borderId="2" xfId="0" applyNumberFormat="1" applyFont="1" applyFill="1" applyBorder="1" applyAlignment="1">
      <alignment horizontal="center"/>
    </xf>
  </cellXfs>
  <cellStyles count="29">
    <cellStyle name="20% - Accent1" xfId="5" builtinId="30" hidden="1"/>
    <cellStyle name="20% - Accent2" xfId="8" builtinId="34" hidden="1"/>
    <cellStyle name="20% - Accent3" xfId="11" builtinId="38" hidden="1"/>
    <cellStyle name="20% - Accent4" xfId="15" builtinId="42" hidden="1"/>
    <cellStyle name="20% - Accent5" xfId="19" builtinId="46" hidden="1"/>
    <cellStyle name="20% - Accent6" xfId="23" builtinId="50" hidden="1"/>
    <cellStyle name="40% - Accent1" xfId="6" builtinId="31" hidden="1"/>
    <cellStyle name="40% - Accent2" xfId="9" builtinId="35" hidden="1"/>
    <cellStyle name="40% - Accent3" xfId="12" builtinId="39" hidden="1"/>
    <cellStyle name="40% - Accent4" xfId="16" builtinId="43" hidden="1"/>
    <cellStyle name="40% - Accent5" xfId="20" builtinId="47" hidden="1"/>
    <cellStyle name="40% - Accent6" xfId="24" builtinId="51" hidden="1"/>
    <cellStyle name="60% - Accent1" xfId="7" builtinId="32" hidden="1"/>
    <cellStyle name="60% - Accent2" xfId="10" builtinId="36" hidden="1"/>
    <cellStyle name="60% - Accent3" xfId="13" builtinId="40" hidden="1"/>
    <cellStyle name="60% - Accent4" xfId="17" builtinId="44" hidden="1"/>
    <cellStyle name="60% - Accent5" xfId="21" builtinId="48" hidden="1"/>
    <cellStyle name="60% - Accent6" xfId="25" builtinId="52" hidden="1"/>
    <cellStyle name="Accent1" xfId="1" builtinId="29" customBuiltin="1"/>
    <cellStyle name="Accent2" xfId="2" builtinId="33" customBuiltin="1"/>
    <cellStyle name="Accent3" xfId="3" builtinId="37" customBuiltin="1"/>
    <cellStyle name="Accent4" xfId="14" builtinId="41" customBuiltin="1"/>
    <cellStyle name="Accent5" xfId="18" builtinId="45" customBuiltin="1"/>
    <cellStyle name="Accent6" xfId="22" builtinId="49" customBuiltin="1"/>
    <cellStyle name="Berry" xfId="26" xr:uid="{138409C2-0632-4823-8668-662DBF3FF4B6}"/>
    <cellStyle name="Calculation" xfId="4" builtinId="22" customBuiltin="1"/>
    <cellStyle name="Grey" xfId="27" xr:uid="{C6BB9CF5-D457-4107-A4B5-67F097ED6E4F}"/>
    <cellStyle name="Normal" xfId="0" builtinId="0"/>
    <cellStyle name="Percent" xfId="28" builtinId="5"/>
  </cellStyles>
  <dxfs count="2">
    <dxf>
      <fill>
        <patternFill>
          <bgColor theme="3" tint="0.79998168889431442"/>
        </patternFill>
      </fill>
    </dxf>
    <dxf>
      <fill>
        <patternFill>
          <bgColor theme="3"/>
        </patternFill>
      </fill>
    </dxf>
  </dxfs>
  <tableStyles count="1" defaultTableStyle="TableStyleMedium2" defaultPivotStyle="PivotStyleLight16">
    <tableStyle name="SG - Table" pivot="0" count="2" xr9:uid="{1F04B429-4CC3-4A66-A6A8-C83B6C2870CE}">
      <tableStyleElement type="headerRow" dxfId="1"/>
      <tableStyleElement type="firstRowStripe" dxfId="0"/>
    </tableStyle>
  </tableStyles>
  <colors>
    <mruColors>
      <color rgb="FF7292A9"/>
      <color rgb="FFF79752"/>
      <color rgb="FF88AC66"/>
      <color rgb="FF517891"/>
      <color rgb="FFB4D6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eme A - Dewberry">
  <a:themeElements>
    <a:clrScheme name="Dewberry - Theme A">
      <a:dk1>
        <a:srgbClr val="000000"/>
      </a:dk1>
      <a:lt1>
        <a:srgbClr val="FFFFFF"/>
      </a:lt1>
      <a:dk2>
        <a:srgbClr val="77787D"/>
      </a:dk2>
      <a:lt2>
        <a:srgbClr val="7C1442"/>
      </a:lt2>
      <a:accent1>
        <a:srgbClr val="3D6DA8"/>
      </a:accent1>
      <a:accent2>
        <a:srgbClr val="52B9E9"/>
      </a:accent2>
      <a:accent3>
        <a:srgbClr val="FDBF63"/>
      </a:accent3>
      <a:accent4>
        <a:srgbClr val="517891"/>
      </a:accent4>
      <a:accent5>
        <a:srgbClr val="58595B"/>
      </a:accent5>
      <a:accent6>
        <a:srgbClr val="D7A345"/>
      </a:accent6>
      <a:hlink>
        <a:srgbClr val="3D6DA8"/>
      </a:hlink>
      <a:folHlink>
        <a:srgbClr val="52B9E9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2"/>
        </a:solidFill>
        <a:ln>
          <a:noFill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defRPr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a:style>
    </a:spDef>
    <a:lnDef>
      <a:spPr>
        <a:ln w="19050" cap="rnd">
          <a:solidFill>
            <a:schemeClr val="tx1"/>
          </a:solidFill>
          <a:prstDash val="sysDot"/>
          <a:bevel/>
        </a:ln>
      </a:spPr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Theme A - Dewberry" id="{9F3319D9-20E7-4FED-B15A-367B4092C037}" vid="{856B9801-E818-429C-982F-54DA477896F0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9CFC6-E29B-4C33-B711-0A146D5CA77E}">
  <dimension ref="A1:E51"/>
  <sheetViews>
    <sheetView workbookViewId="0">
      <selection activeCell="A3" sqref="A3"/>
    </sheetView>
  </sheetViews>
  <sheetFormatPr defaultColWidth="9" defaultRowHeight="14.25" x14ac:dyDescent="0.2"/>
  <cols>
    <col min="1" max="1" width="9" style="1"/>
    <col min="2" max="2" width="9.5" style="3" bestFit="1" customWidth="1"/>
    <col min="3" max="3" width="2.375" style="1" bestFit="1" customWidth="1"/>
    <col min="4" max="4" width="9.5" style="3" bestFit="1" customWidth="1"/>
    <col min="5" max="16384" width="9" style="1"/>
  </cols>
  <sheetData>
    <row r="1" spans="1:5" x14ac:dyDescent="0.2">
      <c r="A1" s="1" t="s">
        <v>5</v>
      </c>
      <c r="B1" s="1" t="s">
        <v>0</v>
      </c>
      <c r="C1" s="1" t="s">
        <v>2</v>
      </c>
      <c r="D1" s="1" t="s">
        <v>0</v>
      </c>
      <c r="E1" s="1" t="s">
        <v>1</v>
      </c>
    </row>
    <row r="2" spans="1:5" ht="16.5" customHeight="1" x14ac:dyDescent="0.2">
      <c r="A2" s="1" t="s">
        <v>6</v>
      </c>
      <c r="B2" s="3">
        <v>51770.87</v>
      </c>
      <c r="C2" s="1" t="s">
        <v>3</v>
      </c>
      <c r="D2" s="3">
        <v>51840.87</v>
      </c>
      <c r="E2" s="2" t="s">
        <v>4</v>
      </c>
    </row>
    <row r="34" ht="24" customHeight="1" x14ac:dyDescent="0.2"/>
    <row r="51" ht="24" customHeight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/>
    <pageSetUpPr fitToPage="1"/>
  </sheetPr>
  <dimension ref="A1:G51"/>
  <sheetViews>
    <sheetView tabSelected="1" zoomScale="170" zoomScaleNormal="170" workbookViewId="0">
      <selection activeCell="B49" sqref="B49"/>
    </sheetView>
  </sheetViews>
  <sheetFormatPr defaultColWidth="9" defaultRowHeight="14.25" x14ac:dyDescent="0.2"/>
  <cols>
    <col min="1" max="1" width="9" style="1"/>
    <col min="2" max="2" width="10.5" style="3" bestFit="1" customWidth="1"/>
    <col min="3" max="3" width="9" style="4"/>
    <col min="4" max="4" width="9" style="1"/>
    <col min="5" max="5" width="11.5" style="1" bestFit="1" customWidth="1"/>
    <col min="6" max="6" width="45.25" style="1" bestFit="1" customWidth="1"/>
    <col min="7" max="16384" width="9" style="1"/>
  </cols>
  <sheetData>
    <row r="1" spans="1:6" x14ac:dyDescent="0.2">
      <c r="A1" s="6" t="s">
        <v>5</v>
      </c>
      <c r="B1" s="6" t="s">
        <v>0</v>
      </c>
      <c r="C1" s="6" t="s">
        <v>8</v>
      </c>
      <c r="D1" s="6" t="s">
        <v>1</v>
      </c>
      <c r="E1" s="6" t="s">
        <v>11</v>
      </c>
      <c r="F1" s="6"/>
    </row>
    <row r="2" spans="1:6" x14ac:dyDescent="0.2">
      <c r="A2" s="18" t="s">
        <v>7</v>
      </c>
      <c r="B2" s="7">
        <v>50020</v>
      </c>
      <c r="C2" s="8">
        <v>83.68</v>
      </c>
      <c r="D2" s="9" t="s">
        <v>3</v>
      </c>
      <c r="E2" s="15">
        <v>5</v>
      </c>
      <c r="F2" s="6"/>
    </row>
    <row r="3" spans="1:6" x14ac:dyDescent="0.2">
      <c r="A3" s="6"/>
      <c r="B3" s="7">
        <v>50050</v>
      </c>
      <c r="C3" s="8">
        <v>83.6</v>
      </c>
      <c r="D3" s="9">
        <f t="shared" ref="D3:D10" si="0">ABS(C3-C2)/(B3-B2)</f>
        <v>2.6666666666670833E-3</v>
      </c>
      <c r="E3" s="15">
        <v>5</v>
      </c>
      <c r="F3" s="6" t="s">
        <v>10</v>
      </c>
    </row>
    <row r="4" spans="1:6" x14ac:dyDescent="0.2">
      <c r="A4" s="6"/>
      <c r="B4" s="7">
        <v>50100</v>
      </c>
      <c r="C4" s="8">
        <v>83.4</v>
      </c>
      <c r="D4" s="9">
        <f t="shared" si="0"/>
        <v>3.9999999999997728E-3</v>
      </c>
      <c r="E4" s="15">
        <v>5</v>
      </c>
      <c r="F4" s="6" t="s">
        <v>10</v>
      </c>
    </row>
    <row r="5" spans="1:6" x14ac:dyDescent="0.2">
      <c r="A5" s="6"/>
      <c r="B5" s="7">
        <v>50200</v>
      </c>
      <c r="C5" s="8">
        <v>83.2</v>
      </c>
      <c r="D5" s="9">
        <f t="shared" si="0"/>
        <v>2.0000000000000282E-3</v>
      </c>
      <c r="E5" s="15">
        <v>5</v>
      </c>
      <c r="F5" s="6" t="s">
        <v>10</v>
      </c>
    </row>
    <row r="6" spans="1:6" x14ac:dyDescent="0.2">
      <c r="A6" s="6"/>
      <c r="B6" s="7">
        <v>50300</v>
      </c>
      <c r="C6" s="8">
        <v>83</v>
      </c>
      <c r="D6" s="9">
        <f t="shared" si="0"/>
        <v>2.0000000000000282E-3</v>
      </c>
      <c r="E6" s="15">
        <v>5</v>
      </c>
      <c r="F6" s="6" t="s">
        <v>10</v>
      </c>
    </row>
    <row r="7" spans="1:6" x14ac:dyDescent="0.2">
      <c r="A7" s="6"/>
      <c r="B7" s="7">
        <v>50400</v>
      </c>
      <c r="C7" s="8">
        <v>82.8</v>
      </c>
      <c r="D7" s="9">
        <f t="shared" si="0"/>
        <v>2.0000000000000282E-3</v>
      </c>
      <c r="E7" s="15">
        <v>5</v>
      </c>
      <c r="F7" s="6" t="s">
        <v>10</v>
      </c>
    </row>
    <row r="8" spans="1:6" x14ac:dyDescent="0.2">
      <c r="A8" s="6"/>
      <c r="B8" s="7">
        <v>50500</v>
      </c>
      <c r="C8" s="8">
        <v>82.7</v>
      </c>
      <c r="D8" s="9">
        <f t="shared" si="0"/>
        <v>9.9999999999994321E-4</v>
      </c>
      <c r="E8" s="15">
        <v>5</v>
      </c>
      <c r="F8" s="6" t="s">
        <v>10</v>
      </c>
    </row>
    <row r="9" spans="1:6" x14ac:dyDescent="0.2">
      <c r="A9" s="6"/>
      <c r="B9" s="7">
        <v>50540</v>
      </c>
      <c r="C9" s="8">
        <v>82.75</v>
      </c>
      <c r="D9" s="9">
        <f t="shared" si="0"/>
        <v>1.2499999999999289E-3</v>
      </c>
      <c r="E9" s="15">
        <v>5</v>
      </c>
      <c r="F9" s="6" t="s">
        <v>10</v>
      </c>
    </row>
    <row r="10" spans="1:6" s="5" customFormat="1" x14ac:dyDescent="0.2">
      <c r="A10" s="10"/>
      <c r="B10" s="11">
        <v>50600</v>
      </c>
      <c r="C10" s="12">
        <v>82.83</v>
      </c>
      <c r="D10" s="9">
        <f t="shared" si="0"/>
        <v>1.3333333333333049E-3</v>
      </c>
      <c r="E10" s="15">
        <v>5</v>
      </c>
      <c r="F10" s="10" t="s">
        <v>9</v>
      </c>
    </row>
    <row r="11" spans="1:6" s="5" customFormat="1" x14ac:dyDescent="0.2">
      <c r="B11" s="19"/>
      <c r="C11" s="20"/>
      <c r="D11" s="17"/>
      <c r="E11" s="16"/>
    </row>
    <row r="12" spans="1:6" s="5" customFormat="1" x14ac:dyDescent="0.2">
      <c r="B12" s="19"/>
      <c r="C12" s="20"/>
      <c r="D12" s="17"/>
      <c r="E12" s="16"/>
    </row>
    <row r="13" spans="1:6" x14ac:dyDescent="0.2">
      <c r="A13" s="18" t="s">
        <v>6</v>
      </c>
      <c r="B13" s="21">
        <v>50513.3</v>
      </c>
      <c r="C13" s="8">
        <v>80.37</v>
      </c>
      <c r="D13" s="13" t="s">
        <v>3</v>
      </c>
      <c r="E13" s="15">
        <v>5</v>
      </c>
      <c r="F13" s="6" t="s">
        <v>14</v>
      </c>
    </row>
    <row r="14" spans="1:6" x14ac:dyDescent="0.2">
      <c r="A14" s="6"/>
      <c r="B14" s="7">
        <v>50600</v>
      </c>
      <c r="C14" s="8">
        <v>80.209999999999994</v>
      </c>
      <c r="D14" s="13">
        <f>ABS(C14-C13)/(B14-B13)</f>
        <v>1.8454440599771184E-3</v>
      </c>
      <c r="E14" s="15">
        <v>5</v>
      </c>
      <c r="F14" s="6" t="s">
        <v>14</v>
      </c>
    </row>
    <row r="15" spans="1:6" x14ac:dyDescent="0.2">
      <c r="A15" s="6"/>
      <c r="B15" s="7">
        <v>51000</v>
      </c>
      <c r="C15" s="8">
        <v>79.45</v>
      </c>
      <c r="D15" s="13">
        <f>ABS(C15-C14)/(B15-B14)</f>
        <v>1.8999999999999772E-3</v>
      </c>
      <c r="E15" s="15">
        <v>5</v>
      </c>
      <c r="F15" s="6" t="s">
        <v>14</v>
      </c>
    </row>
    <row r="16" spans="1:6" x14ac:dyDescent="0.2">
      <c r="D16" s="14"/>
      <c r="E16" s="16"/>
    </row>
    <row r="17" spans="1:7" x14ac:dyDescent="0.2">
      <c r="D17" s="14"/>
      <c r="E17" s="16"/>
    </row>
    <row r="18" spans="1:7" x14ac:dyDescent="0.2">
      <c r="A18" s="6" t="s">
        <v>5</v>
      </c>
      <c r="B18" s="6" t="s">
        <v>0</v>
      </c>
      <c r="C18" s="6" t="s">
        <v>8</v>
      </c>
      <c r="D18" s="6" t="s">
        <v>1</v>
      </c>
      <c r="E18" s="6" t="s">
        <v>11</v>
      </c>
      <c r="F18" s="6"/>
    </row>
    <row r="19" spans="1:7" x14ac:dyDescent="0.2">
      <c r="A19" s="18" t="s">
        <v>6</v>
      </c>
      <c r="B19" s="21">
        <v>52165.08</v>
      </c>
      <c r="C19" s="8">
        <v>79.55</v>
      </c>
      <c r="D19" s="9" t="s">
        <v>3</v>
      </c>
      <c r="E19" s="15">
        <v>5</v>
      </c>
      <c r="F19" s="6" t="s">
        <v>12</v>
      </c>
      <c r="G19" s="1">
        <f>(C22-C19)/(B22-B19)</f>
        <v>5.8741464130995392E-3</v>
      </c>
    </row>
    <row r="20" spans="1:7" x14ac:dyDescent="0.2">
      <c r="A20" s="6"/>
      <c r="B20" s="7">
        <v>52200</v>
      </c>
      <c r="C20" s="8">
        <f>((B20-B19)*$G$19)+C19</f>
        <v>79.755125192745425</v>
      </c>
      <c r="D20" s="9">
        <f>(C20-C19)/(B20-B19)</f>
        <v>5.8741464130995895E-3</v>
      </c>
      <c r="E20" s="15">
        <v>5</v>
      </c>
      <c r="F20" s="6"/>
    </row>
    <row r="21" spans="1:7" x14ac:dyDescent="0.2">
      <c r="A21" s="6"/>
      <c r="B21" s="7">
        <v>52250</v>
      </c>
      <c r="C21" s="8">
        <f>((B21-B20)*$G$19)+C20</f>
        <v>80.048832513400399</v>
      </c>
      <c r="D21" s="9">
        <f t="shared" ref="D21:D22" si="1">(C21-C20)/(B21-B20)</f>
        <v>5.8741464130994811E-3</v>
      </c>
      <c r="E21" s="15">
        <v>5</v>
      </c>
      <c r="F21" s="6"/>
    </row>
    <row r="22" spans="1:7" x14ac:dyDescent="0.2">
      <c r="A22" s="6"/>
      <c r="B22" s="21">
        <v>52301.27</v>
      </c>
      <c r="C22" s="8">
        <v>80.349999999999994</v>
      </c>
      <c r="D22" s="9">
        <f t="shared" si="1"/>
        <v>5.8741464130995609E-3</v>
      </c>
      <c r="E22" s="15">
        <v>5</v>
      </c>
      <c r="F22" s="6"/>
    </row>
    <row r="25" spans="1:7" x14ac:dyDescent="0.2">
      <c r="A25" s="18" t="s">
        <v>6</v>
      </c>
      <c r="B25" s="21">
        <v>52729.13</v>
      </c>
      <c r="C25" s="8">
        <v>81.28</v>
      </c>
      <c r="D25" s="9" t="s">
        <v>3</v>
      </c>
      <c r="E25" s="15">
        <v>5</v>
      </c>
      <c r="F25" s="6" t="s">
        <v>14</v>
      </c>
    </row>
    <row r="26" spans="1:7" x14ac:dyDescent="0.2">
      <c r="A26" s="6"/>
      <c r="B26" s="7">
        <v>52800</v>
      </c>
      <c r="C26" s="8">
        <v>81.34</v>
      </c>
      <c r="D26" s="9">
        <f>ABS(C26-C25)/(B26-B25)</f>
        <v>8.4662057287992175E-4</v>
      </c>
      <c r="E26" s="15">
        <v>5</v>
      </c>
      <c r="F26" s="6" t="s">
        <v>14</v>
      </c>
    </row>
    <row r="27" spans="1:7" x14ac:dyDescent="0.2">
      <c r="A27" s="6"/>
      <c r="B27" s="21">
        <v>52825.67</v>
      </c>
      <c r="C27" s="8">
        <v>81.72</v>
      </c>
      <c r="D27" s="9">
        <f>ABS(C27-C25)/(B27-B25)</f>
        <v>4.5576962916924982E-3</v>
      </c>
      <c r="E27" s="15">
        <v>5</v>
      </c>
      <c r="F27" s="6" t="s">
        <v>14</v>
      </c>
    </row>
    <row r="30" spans="1:7" x14ac:dyDescent="0.2">
      <c r="A30" s="18" t="s">
        <v>6</v>
      </c>
      <c r="B30" s="21">
        <v>52942.07</v>
      </c>
      <c r="C30" s="8">
        <v>82.15</v>
      </c>
      <c r="D30" s="13" t="s">
        <v>3</v>
      </c>
      <c r="E30" s="15">
        <v>5</v>
      </c>
      <c r="F30" s="6" t="s">
        <v>14</v>
      </c>
    </row>
    <row r="31" spans="1:7" x14ac:dyDescent="0.2">
      <c r="A31" s="6"/>
      <c r="B31" s="7">
        <v>53000</v>
      </c>
      <c r="C31" s="8">
        <v>82.2</v>
      </c>
      <c r="D31" s="13">
        <f>ABS(C31-C30)/(B31-B30)</f>
        <v>8.6311065078537724E-4</v>
      </c>
      <c r="E31" s="15">
        <v>5</v>
      </c>
      <c r="F31" s="6" t="s">
        <v>14</v>
      </c>
    </row>
    <row r="32" spans="1:7" x14ac:dyDescent="0.2">
      <c r="A32" s="6"/>
      <c r="B32" s="7">
        <v>53100</v>
      </c>
      <c r="C32" s="8">
        <v>82.3</v>
      </c>
      <c r="D32" s="13">
        <f>ABS(C32-C31)/(B32-B31)</f>
        <v>9.9999999999994321E-4</v>
      </c>
      <c r="E32" s="15">
        <v>5</v>
      </c>
      <c r="F32" s="6" t="s">
        <v>14</v>
      </c>
    </row>
    <row r="33" spans="1:7" x14ac:dyDescent="0.2">
      <c r="A33" s="6"/>
      <c r="B33" s="7">
        <v>53200</v>
      </c>
      <c r="C33" s="8">
        <v>82.4</v>
      </c>
      <c r="D33" s="13">
        <f>ABS(C33-C32)/(B33-B32)</f>
        <v>1.0000000000000852E-3</v>
      </c>
      <c r="E33" s="15">
        <v>5</v>
      </c>
      <c r="F33" s="6" t="s">
        <v>14</v>
      </c>
    </row>
    <row r="34" spans="1:7" x14ac:dyDescent="0.2">
      <c r="A34" s="6"/>
      <c r="B34" s="7">
        <v>53300</v>
      </c>
      <c r="C34" s="8">
        <v>82.5</v>
      </c>
      <c r="D34" s="13">
        <f>ABS(C34-C33)/(B34-B33)</f>
        <v>9.9999999999994321E-4</v>
      </c>
      <c r="E34" s="15">
        <v>5</v>
      </c>
      <c r="F34" s="6" t="s">
        <v>14</v>
      </c>
    </row>
    <row r="35" spans="1:7" x14ac:dyDescent="0.2">
      <c r="A35" s="6"/>
      <c r="B35" s="7">
        <v>53350</v>
      </c>
      <c r="C35" s="8">
        <v>82.6</v>
      </c>
      <c r="D35" s="13">
        <f>ABS(C35-C34)/(B35-B34)</f>
        <v>1.9999999999998864E-3</v>
      </c>
      <c r="E35" s="15">
        <v>5</v>
      </c>
      <c r="F35" s="6" t="s">
        <v>14</v>
      </c>
    </row>
    <row r="38" spans="1:7" x14ac:dyDescent="0.2">
      <c r="A38" s="6" t="s">
        <v>5</v>
      </c>
      <c r="B38" s="6" t="s">
        <v>0</v>
      </c>
      <c r="C38" s="6" t="s">
        <v>8</v>
      </c>
      <c r="D38" s="6" t="s">
        <v>1</v>
      </c>
      <c r="E38" s="6" t="s">
        <v>11</v>
      </c>
      <c r="F38" s="6"/>
    </row>
    <row r="39" spans="1:7" x14ac:dyDescent="0.2">
      <c r="A39" s="18" t="s">
        <v>13</v>
      </c>
      <c r="B39" s="7">
        <v>50700</v>
      </c>
      <c r="C39" s="8">
        <v>80.099999999999994</v>
      </c>
      <c r="D39" s="13" t="s">
        <v>3</v>
      </c>
      <c r="E39" s="15">
        <v>5</v>
      </c>
      <c r="F39" s="6" t="s">
        <v>14</v>
      </c>
    </row>
    <row r="40" spans="1:7" x14ac:dyDescent="0.2">
      <c r="A40" s="6"/>
      <c r="B40" s="7">
        <v>50800</v>
      </c>
      <c r="C40" s="8">
        <v>80.45</v>
      </c>
      <c r="D40" s="13">
        <f t="shared" ref="D40:D43" si="2">ABS(C40-C39)/(B40-B39)</f>
        <v>3.5000000000000851E-3</v>
      </c>
      <c r="E40" s="15">
        <v>5</v>
      </c>
      <c r="F40" s="6" t="s">
        <v>14</v>
      </c>
    </row>
    <row r="41" spans="1:7" x14ac:dyDescent="0.2">
      <c r="A41" s="6"/>
      <c r="B41" s="7">
        <v>50900</v>
      </c>
      <c r="C41" s="8">
        <v>80</v>
      </c>
      <c r="D41" s="13">
        <f t="shared" si="2"/>
        <v>4.5000000000000283E-3</v>
      </c>
      <c r="E41" s="15">
        <v>5</v>
      </c>
      <c r="F41" s="6" t="s">
        <v>14</v>
      </c>
    </row>
    <row r="42" spans="1:7" x14ac:dyDescent="0.2">
      <c r="A42" s="6"/>
      <c r="B42" s="7">
        <v>51000</v>
      </c>
      <c r="C42" s="8">
        <v>80.44</v>
      </c>
      <c r="D42" s="13">
        <f t="shared" si="2"/>
        <v>4.3999999999999768E-3</v>
      </c>
      <c r="E42" s="15">
        <v>5</v>
      </c>
      <c r="F42" s="6" t="s">
        <v>14</v>
      </c>
    </row>
    <row r="43" spans="1:7" x14ac:dyDescent="0.2">
      <c r="A43" s="6"/>
      <c r="B43" s="7">
        <v>51100</v>
      </c>
      <c r="C43" s="8">
        <v>80.7</v>
      </c>
      <c r="D43" s="13">
        <f t="shared" si="2"/>
        <v>2.6000000000000511E-3</v>
      </c>
      <c r="E43" s="15">
        <v>5</v>
      </c>
      <c r="F43" s="6" t="s">
        <v>14</v>
      </c>
    </row>
    <row r="46" spans="1:7" x14ac:dyDescent="0.2">
      <c r="A46" s="6" t="s">
        <v>5</v>
      </c>
      <c r="B46" s="6" t="s">
        <v>0</v>
      </c>
      <c r="C46" s="6" t="s">
        <v>8</v>
      </c>
      <c r="D46" s="6" t="s">
        <v>1</v>
      </c>
      <c r="E46" s="6" t="s">
        <v>11</v>
      </c>
      <c r="F46" s="6"/>
    </row>
    <row r="47" spans="1:7" x14ac:dyDescent="0.2">
      <c r="A47" s="18" t="s">
        <v>13</v>
      </c>
      <c r="B47" s="21">
        <v>54737.98</v>
      </c>
      <c r="C47" s="8">
        <v>83.76</v>
      </c>
      <c r="D47" s="9" t="s">
        <v>3</v>
      </c>
      <c r="E47" s="15">
        <v>5</v>
      </c>
      <c r="F47" s="6" t="s">
        <v>12</v>
      </c>
      <c r="G47" s="1">
        <f>(C49-C47)/(B49-B47)</f>
        <v>1.2996658002228788E-3</v>
      </c>
    </row>
    <row r="48" spans="1:7" x14ac:dyDescent="0.2">
      <c r="A48" s="6"/>
      <c r="B48" s="7">
        <v>54800</v>
      </c>
      <c r="C48" s="8">
        <f>((B48-B47)*$G$47)+C47</f>
        <v>83.840605272929821</v>
      </c>
      <c r="D48" s="9">
        <f>(C48-C47)/(B48-B47)</f>
        <v>1.2996658002228322E-3</v>
      </c>
      <c r="E48" s="15">
        <v>5</v>
      </c>
      <c r="F48" s="6"/>
    </row>
    <row r="49" spans="1:6" x14ac:dyDescent="0.2">
      <c r="A49" s="6"/>
      <c r="B49" s="21">
        <v>54845.7</v>
      </c>
      <c r="C49" s="8">
        <v>83.9</v>
      </c>
      <c r="D49" s="9">
        <f>(C49-C48)/(B49-B48)</f>
        <v>1.2996658002229421E-3</v>
      </c>
      <c r="E49" s="15">
        <v>5</v>
      </c>
      <c r="F49" s="6"/>
    </row>
    <row r="50" spans="1:6" x14ac:dyDescent="0.2">
      <c r="D50" s="17"/>
      <c r="E50" s="16"/>
    </row>
    <row r="51" spans="1:6" x14ac:dyDescent="0.2">
      <c r="D51" s="17"/>
      <c r="E51" s="16"/>
    </row>
  </sheetData>
  <pageMargins left="0.7" right="0.7" top="0.75" bottom="0.75" header="0.3" footer="0.3"/>
  <pageSetup paperSize="261" scale="5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TemplafyFormConfiguration><![CDATA[{"formFields":[],"formDataEntries":[]}]]></TemplafyFormConfiguration>
</file>

<file path=customXml/item3.xml><?xml version="1.0" encoding="utf-8"?>
<TemplafyTemplateConfiguration><![CDATA[{"transformationConfigurations":[],"templateName":"BrandedCells_Theme-A_Temp","templateDescription":"","enableDocumentContentUpdater":false,"version":"2.0"}]]></TemplafyTemplateConfiguration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8335396E53CD4CA54E2CE23706646E" ma:contentTypeVersion="3" ma:contentTypeDescription="Create a new document." ma:contentTypeScope="" ma:versionID="7d057340a4f9c75a9df09d1df62fd815">
  <xsd:schema xmlns:xsd="http://www.w3.org/2001/XMLSchema" xmlns:xs="http://www.w3.org/2001/XMLSchema" xmlns:p="http://schemas.microsoft.com/office/2006/metadata/properties" xmlns:ns2="74950668-a529-4c7c-bdf1-7fcbeba78ace" targetNamespace="http://schemas.microsoft.com/office/2006/metadata/properties" ma:root="true" ma:fieldsID="149e30f4d2aae62ddbedf93ce637daf9" ns2:_="">
    <xsd:import namespace="74950668-a529-4c7c-bdf1-7fcbeba78ace"/>
    <xsd:element name="properties">
      <xsd:complexType>
        <xsd:sequence>
          <xsd:element name="documentManagement">
            <xsd:complexType>
              <xsd:all>
                <xsd:element ref="ns2:Category" minOccurs="0"/>
                <xsd:element ref="ns2:Progra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950668-a529-4c7c-bdf1-7fcbeba78ace" elementFormDefault="qualified">
    <xsd:import namespace="http://schemas.microsoft.com/office/2006/documentManagement/types"/>
    <xsd:import namespace="http://schemas.microsoft.com/office/infopath/2007/PartnerControls"/>
    <xsd:element name="Category" ma:index="8" nillable="true" ma:displayName="Category" ma:format="Dropdown" ma:internalName="Category">
      <xsd:simpleType>
        <xsd:restriction base="dms:Choice">
          <xsd:enumeration value="Letterhead: Portrait"/>
          <xsd:enumeration value="Letterhead: Landscape"/>
          <xsd:enumeration value="Fax"/>
          <xsd:enumeration value="Agenda"/>
          <xsd:enumeration value="Meeting Minutes"/>
          <xsd:enumeration value="Memorandum"/>
          <xsd:enumeration value="Transmittal"/>
          <xsd:enumeration value="Reports &amp; Forms"/>
          <xsd:enumeration value="Mailing Labels"/>
          <xsd:enumeration value="Name Badge &amp; Nameplate"/>
          <xsd:enumeration value="Email Signature"/>
        </xsd:restriction>
      </xsd:simpleType>
    </xsd:element>
    <xsd:element name="Program" ma:index="9" nillable="true" ma:displayName="Program" ma:format="Dropdown" ma:internalName="Program">
      <xsd:simpleType>
        <xsd:restriction base="dms:Choice">
          <xsd:enumeration value="InDesign"/>
          <xsd:enumeration value="Wor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gram xmlns="74950668-a529-4c7c-bdf1-7fcbeba78ace" xsi:nil="true"/>
    <Category xmlns="74950668-a529-4c7c-bdf1-7fcbeba78ace" xsi:nil="true"/>
  </documentManagement>
</p:properties>
</file>

<file path=customXml/itemProps1.xml><?xml version="1.0" encoding="utf-8"?>
<ds:datastoreItem xmlns:ds="http://schemas.openxmlformats.org/officeDocument/2006/customXml" ds:itemID="{45A9EBAC-FEAA-4305-B42E-A0430AF0D9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3496CC-E296-4752-8430-23151E636ACD}">
  <ds:schemaRefs/>
</ds:datastoreItem>
</file>

<file path=customXml/itemProps3.xml><?xml version="1.0" encoding="utf-8"?>
<ds:datastoreItem xmlns:ds="http://schemas.openxmlformats.org/officeDocument/2006/customXml" ds:itemID="{5098AFFA-7BC5-4161-8AD2-AEBF079DA095}">
  <ds:schemaRefs/>
</ds:datastoreItem>
</file>

<file path=customXml/itemProps4.xml><?xml version="1.0" encoding="utf-8"?>
<ds:datastoreItem xmlns:ds="http://schemas.openxmlformats.org/officeDocument/2006/customXml" ds:itemID="{754F80EB-1E24-4279-B25F-97CD7604E7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4950668-a529-4c7c-bdf1-7fcbeba78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381DCDF8-20A7-43AB-B4AF-242C727840C3}">
  <ds:schemaRefs>
    <ds:schemaRef ds:uri="74950668-a529-4c7c-bdf1-7fcbeba78ace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Slopes</vt:lpstr>
      <vt:lpstr>Ditches</vt:lpstr>
    </vt:vector>
  </TitlesOfParts>
  <Company>Dewberry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Davidson, Nicholas</dc:creator>
  <cp:lastModifiedBy>Hale, Dylan</cp:lastModifiedBy>
  <dcterms:created xsi:type="dcterms:W3CDTF">2023-05-03T13:04:17Z</dcterms:created>
  <dcterms:modified xsi:type="dcterms:W3CDTF">2024-03-13T20:24:45Z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0x0101004F8335396E53CD4CA54E2CE23706646E</vt:lpwstr>
  </property>
  <property fmtid="{D5CDD505-2E9C-101B-9397-08002B2CF9AE}" pid="3" name="TemplafyTenantId">
    <vt:lpwstr>dewberry</vt:lpwstr>
  </property>
  <property fmtid="{D5CDD505-2E9C-101B-9397-08002B2CF9AE}" pid="4" name="TemplafyTemplateId">
    <vt:lpwstr>637769155301338352</vt:lpwstr>
  </property>
  <property fmtid="{D5CDD505-2E9C-101B-9397-08002B2CF9AE}" pid="5" name="TemplafyUserProfileId">
    <vt:lpwstr>637673944336001117</vt:lpwstr>
  </property>
  <property fmtid="{D5CDD505-2E9C-101B-9397-08002B2CF9AE}" pid="6" name="TemplafyFromBlank">
    <vt:bool>true</vt:bool>
  </property>
</Properties>
</file>